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DA30DA85-031D-45D5-9309-18D8EBF4992A}" xr6:coauthVersionLast="45" xr6:coauthVersionMax="45" xr10:uidLastSave="{00000000-0000-0000-0000-000000000000}"/>
  <bookViews>
    <workbookView xWindow="-120" yWindow="-120" windowWidth="24240" windowHeight="13140" xr2:uid="{028119B9-6314-499D-A607-71F72A3BCC11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_xlnm.Print_Area" localSheetId="0">'CONTÁBIL- FINANCEIRA '!$A$1:$G$290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24" i="1"/>
  <c r="F25" i="1"/>
  <c r="F31" i="1"/>
  <c r="F30" i="1" s="1"/>
  <c r="F29" i="1" s="1"/>
  <c r="F32" i="1"/>
  <c r="F33" i="1"/>
  <c r="F34" i="1"/>
  <c r="F35" i="1"/>
  <c r="F36" i="1"/>
  <c r="F37" i="1"/>
  <c r="F39" i="1"/>
  <c r="F40" i="1"/>
  <c r="F41" i="1"/>
  <c r="F42" i="1"/>
  <c r="F43" i="1"/>
  <c r="F44" i="1"/>
  <c r="F45" i="1"/>
  <c r="F46" i="1"/>
  <c r="F48" i="1"/>
  <c r="F49" i="1"/>
  <c r="F50" i="1"/>
  <c r="F51" i="1"/>
  <c r="F47" i="1" s="1"/>
  <c r="F265" i="1" s="1"/>
  <c r="F266" i="1" s="1"/>
  <c r="F52" i="1"/>
  <c r="F69" i="1"/>
  <c r="F67" i="1" s="1"/>
  <c r="F61" i="1" s="1"/>
  <c r="F71" i="1"/>
  <c r="F79" i="1"/>
  <c r="F80" i="1"/>
  <c r="F81" i="1"/>
  <c r="F82" i="1"/>
  <c r="F84" i="1"/>
  <c r="F83" i="1" s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9" i="1"/>
  <c r="F98" i="1" s="1"/>
  <c r="F97" i="1" s="1"/>
  <c r="F100" i="1"/>
  <c r="F101" i="1"/>
  <c r="F102" i="1"/>
  <c r="F104" i="1"/>
  <c r="F105" i="1"/>
  <c r="F106" i="1"/>
  <c r="F107" i="1"/>
  <c r="F103" i="1" s="1"/>
  <c r="F108" i="1"/>
  <c r="F109" i="1"/>
  <c r="F110" i="1"/>
  <c r="F111" i="1"/>
  <c r="F112" i="1"/>
  <c r="F113" i="1"/>
  <c r="F117" i="1"/>
  <c r="F116" i="1" s="1"/>
  <c r="F115" i="1" s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1" i="1"/>
  <c r="F130" i="1" s="1"/>
  <c r="F132" i="1"/>
  <c r="F133" i="1"/>
  <c r="F137" i="1"/>
  <c r="F136" i="1" s="1"/>
  <c r="F135" i="1" s="1"/>
  <c r="F134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4" i="1" s="1"/>
  <c r="F153" i="1" s="1"/>
  <c r="F152" i="1" s="1"/>
  <c r="F156" i="1"/>
  <c r="F157" i="1"/>
  <c r="F158" i="1"/>
  <c r="F159" i="1"/>
  <c r="F162" i="1"/>
  <c r="F163" i="1"/>
  <c r="F161" i="1" s="1"/>
  <c r="F160" i="1" s="1"/>
  <c r="F164" i="1"/>
  <c r="F165" i="1"/>
  <c r="F166" i="1"/>
  <c r="F167" i="1"/>
  <c r="F168" i="1"/>
  <c r="F169" i="1"/>
  <c r="F172" i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17" i="1"/>
  <c r="F220" i="1" s="1"/>
  <c r="F222" i="1" s="1"/>
  <c r="F218" i="1"/>
  <c r="F227" i="1"/>
  <c r="F230" i="1"/>
  <c r="F236" i="1"/>
  <c r="F239" i="1" s="1"/>
  <c r="F237" i="1"/>
  <c r="F238" i="1"/>
  <c r="F247" i="1"/>
  <c r="F255" i="1"/>
  <c r="F257" i="1"/>
  <c r="F263" i="1"/>
  <c r="F179" i="1" s="1"/>
  <c r="F264" i="1"/>
  <c r="F271" i="1"/>
  <c r="F273" i="1"/>
  <c r="F274" i="1"/>
  <c r="F272" i="1" s="1"/>
  <c r="F275" i="1"/>
  <c r="F276" i="1"/>
  <c r="F277" i="1"/>
  <c r="F278" i="1"/>
  <c r="F284" i="1"/>
  <c r="F285" i="1" s="1"/>
  <c r="F175" i="1" s="1"/>
  <c r="F279" i="1" l="1"/>
  <c r="F174" i="1"/>
  <c r="F78" i="1"/>
  <c r="F38" i="1"/>
  <c r="F28" i="1" s="1"/>
  <c r="F177" i="1" s="1"/>
  <c r="F114" i="1"/>
  <c r="F178" i="1" l="1"/>
  <c r="F181" i="1" s="1"/>
  <c r="F180" i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<sst xmlns="http://schemas.openxmlformats.org/spreadsheetml/2006/main" count="634" uniqueCount="409">
  <si>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</si>
  <si>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</si>
  <si>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</si>
  <si>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</si>
  <si>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</si>
  <si>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</si>
  <si>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</si>
  <si>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</si>
  <si>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</si>
  <si>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</si>
  <si>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</si>
  <si>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</si>
  <si>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</si>
  <si>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</si>
  <si>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</si>
  <si>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</si>
  <si>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</si>
  <si>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</si>
  <si>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</si>
  <si>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</si>
  <si>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</si>
  <si>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</si>
  <si>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</si>
  <si>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</si>
  <si>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</si>
  <si>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</si>
  <si>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</si>
  <si>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</si>
  <si>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</si>
  <si>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</si>
  <si>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</si>
  <si>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</si>
  <si>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</si>
  <si>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</si>
  <si>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</si>
  <si>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</si>
  <si>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</si>
  <si>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</si>
  <si>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</si>
  <si>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</si>
  <si>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</si>
  <si>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</si>
  <si>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</si>
  <si>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</si>
  <si>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</si>
  <si>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</si>
  <si>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</si>
  <si>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</si>
  <si>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</si>
  <si>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</si>
  <si>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</si>
  <si>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</si>
  <si>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</si>
  <si>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</si>
  <si>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</si>
  <si>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</si>
  <si>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</si>
  <si>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</si>
  <si>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</si>
  <si>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</si>
  <si>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</si>
  <si>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</si>
  <si>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</si>
  <si>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</si>
  <si>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</si>
  <si>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</si>
  <si>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</si>
  <si>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</si>
  <si>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</si>
  <si>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</si>
  <si>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</si>
  <si>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</si>
  <si>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</si>
  <si>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</si>
  <si>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</si>
  <si>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</si>
  <si>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</si>
  <si>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</si>
  <si>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</si>
  <si>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</si>
  <si>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</si>
  <si>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</si>
  <si>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</si>
  <si>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</si>
  <si>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</si>
  <si>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</si>
  <si>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</si>
  <si>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</si>
  <si>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</si>
  <si>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</si>
  <si>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</si>
  <si>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</si>
  <si>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</si>
  <si>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</si>
  <si>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</si>
  <si>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</si>
  <si>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</si>
  <si>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</si>
  <si>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</si>
  <si>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</si>
  <si>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</si>
  <si>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</si>
  <si>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</si>
  <si>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</si>
  <si>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</si>
  <si>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</si>
  <si>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</si>
  <si>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</si>
  <si>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</si>
  <si>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</si>
  <si>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</si>
  <si>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</si>
  <si>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</si>
  <si>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</si>
  <si>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</si>
  <si>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</si>
  <si>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</si>
  <si>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</si>
  <si>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</si>
  <si>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</si>
  <si>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</si>
  <si>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</si>
  <si>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</si>
  <si>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</si>
  <si>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</si>
  <si>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</si>
  <si>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</si>
  <si>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</si>
  <si>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</si>
  <si>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</si>
  <si>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</si>
  <si>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</si>
  <si>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</si>
  <si>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</si>
  <si>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</si>
  <si>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</si>
  <si>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</si>
  <si>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</si>
  <si>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</si>
  <si>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</si>
  <si>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</si>
  <si>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</si>
  <si>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</si>
  <si>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</si>
  <si>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</si>
  <si>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</si>
  <si>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</si>
  <si>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</si>
  <si>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</si>
  <si>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</si>
  <si>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</si>
  <si>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</si>
  <si>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</si>
  <si>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</si>
  <si>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</si>
  <si>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</si>
  <si>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</si>
  <si>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</si>
  <si>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</si>
  <si>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</si>
  <si>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</si>
  <si>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</si>
  <si>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</si>
  <si>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</si>
  <si>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</si>
  <si>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</si>
  <si>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</si>
  <si>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</si>
  <si>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</si>
  <si>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</si>
  <si>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</si>
  <si>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</si>
  <si>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</si>
  <si>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</si>
  <si>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</si>
  <si>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</si>
  <si>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</si>
  <si>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</si>
  <si>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</si>
  <si>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</si>
  <si>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</si>
  <si>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</si>
  <si>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</si>
  <si>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</si>
  <si>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</si>
  <si>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</si>
  <si>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</si>
  <si>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</si>
  <si>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</si>
  <si>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</si>
  <si>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</si>
  <si>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</si>
  <si>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</si>
  <si>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</si>
  <si>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</si>
  <si>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</si>
  <si>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</si>
  <si>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</si>
  <si>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</si>
  <si>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</si>
  <si>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</si>
  <si>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</si>
  <si>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</si>
  <si>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</si>
  <si>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</si>
  <si>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</si>
  <si>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</si>
  <si>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</si>
  <si>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</si>
  <si>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</si>
  <si>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</si>
  <si>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</si>
  <si>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</si>
  <si>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</si>
  <si>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</si>
  <si>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</si>
  <si>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</si>
  <si>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</si>
  <si>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</si>
  <si>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</si>
  <si>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</si>
  <si>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</si>
  <si>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</si>
  <si>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</si>
  <si>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</si>
  <si>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</si>
  <si>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</si>
  <si>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</si>
  <si>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</si>
  <si>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</si>
  <si>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</si>
  <si>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</si>
  <si>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</si>
  <si>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</si>
  <si>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</si>
  <si>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</si>
  <si>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</si>
  <si>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</si>
  <si>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</si>
  <si>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</si>
  <si>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</si>
  <si>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</si>
  <si>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</si>
  <si>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</si>
  <si>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</si>
  <si>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</si>
  <si>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</si>
  <si>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</si>
  <si>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</si>
  <si>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</si>
  <si>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</si>
  <si>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</si>
  <si>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</si>
  <si>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</si>
  <si>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</si>
  <si>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</si>
  <si>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</si>
  <si>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</si>
  <si>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</si>
  <si>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</si>
  <si>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</si>
  <si>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</si>
  <si>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</si>
  <si>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</si>
  <si>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</si>
  <si>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</si>
  <si>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</si>
  <si>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</si>
  <si>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</si>
  <si>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</si>
  <si>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</si>
  <si>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</si>
  <si>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</si>
  <si>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</si>
  <si>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</si>
  <si>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</si>
  <si>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</si>
  <si>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</si>
  <si>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</si>
  <si>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</si>
  <si>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</si>
  <si>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</si>
  <si>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</si>
  <si>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</si>
  <si>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</si>
  <si>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</si>
  <si>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</si>
  <si>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</si>
  <si>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</si>
  <si>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</si>
  <si>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</si>
  <si>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</si>
  <si>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</si>
  <si>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</si>
  <si>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</si>
  <si>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</si>
  <si>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</si>
  <si>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</si>
  <si>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</si>
  <si>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</si>
  <si>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</si>
  <si>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</si>
  <si>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</si>
  <si>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</si>
  <si>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</si>
  <si>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</si>
  <si>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</si>
  <si>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</si>
  <si>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</si>
  <si>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</si>
  <si>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</si>
  <si>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</si>
  <si>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</si>
  <si>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</si>
  <si>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</si>
  <si>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</si>
  <si>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</si>
  <si>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</si>
  <si>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</si>
  <si>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</si>
  <si>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</si>
  <si>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</si>
  <si>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</si>
  <si>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</si>
  <si>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</si>
  <si>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</si>
  <si>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</si>
  <si>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</si>
  <si>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</si>
  <si>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</si>
  <si>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</si>
  <si>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</si>
  <si>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</si>
  <si>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</si>
  <si>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</si>
  <si>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</si>
  <si>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</si>
  <si>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</si>
  <si>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</si>
  <si>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</si>
  <si>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</si>
  <si>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</si>
  <si>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</si>
  <si>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</si>
  <si>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</si>
  <si>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</si>
  <si>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</si>
  <si>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</si>
  <si>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</si>
  <si>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</si>
  <si>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</si>
  <si>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</si>
  <si>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</si>
  <si>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</si>
  <si>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</si>
  <si>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</si>
  <si>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</si>
  <si>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</si>
  <si>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</si>
  <si>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</si>
  <si>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</si>
  <si>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</si>
  <si>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</si>
  <si>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</si>
  <si>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</si>
  <si>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</si>
  <si>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</si>
  <si>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</si>
  <si>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</si>
  <si>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</si>
  <si>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</si>
  <si>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</si>
  <si>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</si>
  <si>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</si>
  <si>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</si>
  <si>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</si>
  <si>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</si>
  <si>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</si>
  <si>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</si>
  <si>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</si>
  <si>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</si>
  <si>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</si>
  <si>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</si>
  <si>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</si>
  <si>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</si>
  <si>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</si>
  <si>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</si>
  <si>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</si>
  <si>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</si>
  <si>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</si>
  <si>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</si>
  <si>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</si>
  <si>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</si>
  <si>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</si>
  <si>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</si>
  <si>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</si>
  <si>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 xml:space="preserve">ADRIANA BEZERRA </t>
  </si>
  <si>
    <t>UPAE- ARRUDA - Deputado Antônio Luiz Filho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</si>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</sst>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name val="Arial"/>
      <family val="2"/>
      <charset val="1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6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C6F48B96-471D-4AB9-B40F-B2ECC481FE8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C0EE606-050E-4504-9BB1-7E33FD843E4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B2FAE947-86F8-4531-BAE6-6B6D29BE665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UPAE-ARRUDA/PRESTA&#199;&#195;O%20DE%20CONTAS/JULHO.2021/CGM/PCF%202021%20ARRUDA%2001.09.2021%2007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HMR-MATERNIDADE - Dra. Mercês Pontes Cunha</v>
          </cell>
          <cell r="Q3" t="str">
            <v>Sociedade Pernambucana de Combate ao Cânce - 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HMR-COVID - Dra. Mercês Pontes Cunha</v>
          </cell>
          <cell r="Q4" t="str">
            <v>Sociedade Pernambucana de Combate ao Cânce - HCP GESTÃO</v>
          </cell>
          <cell r="R4">
            <v>10894988000486</v>
          </cell>
          <cell r="S4" t="str">
            <v>Abril/2021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UPAE- ARRUDA - Deputado Antônio Luiz Filho</v>
          </cell>
          <cell r="Q5" t="str">
            <v>Sociedade Pernambucana de Combate ao Cânce - HCP GESTÃO</v>
          </cell>
          <cell r="R5">
            <v>10894988000567</v>
          </cell>
          <cell r="S5" t="str">
            <v>Julho/2016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AMBULATÓRIO</v>
          </cell>
          <cell r="Q6" t="str">
            <v>Fundação Professor Martiniano Fernades - IMIP</v>
          </cell>
          <cell r="R6">
            <v>9039744000194</v>
          </cell>
          <cell r="S6" t="str">
            <v>Setembro/2020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HECPI - COVID</v>
          </cell>
          <cell r="Q7" t="str">
            <v>Fundação Professor Martiniano Fernades - IMIP</v>
          </cell>
          <cell r="R7">
            <v>9039744000194</v>
          </cell>
          <cell r="S7" t="str">
            <v>Março/2021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3 - UNID.IMBIRIBEIRA</v>
          </cell>
          <cell r="Q8" t="str">
            <v>INSTITUTO HUMANIZE DE ASSISTENCIA E REPONSABILIDADE SOCIAL</v>
          </cell>
          <cell r="R8">
            <v>28399030000212</v>
          </cell>
          <cell r="S8" t="str">
            <v>Março/2020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PROV. DO RECIFE 2 - UNID.COELHOS</v>
          </cell>
          <cell r="Q9" t="str">
            <v>Fundação Professor Martiniano Fernades - IMIP</v>
          </cell>
          <cell r="R9">
            <v>9039744000194</v>
          </cell>
          <cell r="S9" t="str">
            <v>Abril/2020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PROVISÓRIO - UNIDADE AURORA</v>
          </cell>
          <cell r="Q10" t="str">
            <v>Sociedade Pernambucana de Combate ao Cânce - HCP GESTÃO</v>
          </cell>
          <cell r="R10" t="str">
            <v>108949880008-00</v>
          </cell>
          <cell r="S10" t="str">
            <v>Abril/2020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36963.21</v>
          </cell>
        </row>
        <row r="65">
          <cell r="C65">
            <v>38675.930000000015</v>
          </cell>
        </row>
      </sheetData>
      <sheetData sheetId="4">
        <row r="6">
          <cell r="B6" t="str">
            <v>Ativos</v>
          </cell>
          <cell r="D6">
            <v>41714.58</v>
          </cell>
          <cell r="F6">
            <v>3337.1664000000001</v>
          </cell>
          <cell r="G6">
            <v>417.12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2090.16</v>
          </cell>
          <cell r="F9">
            <v>167.21279999999999</v>
          </cell>
        </row>
        <row r="10">
          <cell r="D10">
            <v>0</v>
          </cell>
          <cell r="F10">
            <v>0</v>
          </cell>
        </row>
        <row r="12">
          <cell r="D12">
            <v>1785.12</v>
          </cell>
          <cell r="F12">
            <v>0</v>
          </cell>
          <cell r="G12">
            <v>36.81</v>
          </cell>
          <cell r="H12">
            <v>294.5</v>
          </cell>
        </row>
        <row r="13">
          <cell r="D13">
            <v>47.85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17400.46</v>
          </cell>
        </row>
        <row r="97">
          <cell r="D97">
            <v>2183.5899999999997</v>
          </cell>
        </row>
        <row r="100">
          <cell r="C100">
            <v>19011.400000000001</v>
          </cell>
        </row>
      </sheetData>
      <sheetData sheetId="5">
        <row r="17">
          <cell r="C17">
            <v>2.197802197802198</v>
          </cell>
        </row>
      </sheetData>
      <sheetData sheetId="6">
        <row r="2">
          <cell r="K2">
            <v>0</v>
          </cell>
        </row>
        <row r="3">
          <cell r="K3">
            <v>8856.7900000000009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82429.25</v>
          </cell>
        </row>
        <row r="2">
          <cell r="Y2">
            <v>49636.299999999996</v>
          </cell>
        </row>
        <row r="3">
          <cell r="Y3">
            <v>95371.920000000027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173316.78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1.4. Benefícios</v>
          </cell>
          <cell r="N11">
            <v>6677.61</v>
          </cell>
        </row>
        <row r="12">
          <cell r="D12" t="str">
            <v xml:space="preserve"> 1.4. Benefícios</v>
          </cell>
          <cell r="N12">
            <v>13122.76</v>
          </cell>
        </row>
        <row r="13">
          <cell r="D13" t="str">
            <v xml:space="preserve"> 1.4. Benefícios</v>
          </cell>
          <cell r="N13">
            <v>383.39</v>
          </cell>
        </row>
        <row r="14">
          <cell r="D14" t="str">
            <v xml:space="preserve"> 2.1. Materiais Descartáveis/Materiais de Penso </v>
          </cell>
          <cell r="N14">
            <v>227.1</v>
          </cell>
        </row>
        <row r="15">
          <cell r="D15" t="str">
            <v xml:space="preserve"> 2.1. Materiais Descartáveis/Materiais de Penso </v>
          </cell>
          <cell r="N15">
            <v>360.32</v>
          </cell>
        </row>
        <row r="16">
          <cell r="D16" t="str">
            <v xml:space="preserve"> 2.1. Materiais Descartáveis/Materiais de Penso </v>
          </cell>
          <cell r="N16">
            <v>691.6</v>
          </cell>
        </row>
        <row r="17">
          <cell r="D17" t="str">
            <v xml:space="preserve"> 2.1. Materiais Descartáveis/Materiais de Penso </v>
          </cell>
          <cell r="N17">
            <v>172.38</v>
          </cell>
        </row>
        <row r="18">
          <cell r="D18" t="str">
            <v xml:space="preserve"> 2.1. Materiais Descartáveis/Materiais de Penso </v>
          </cell>
          <cell r="N18">
            <v>69.03</v>
          </cell>
        </row>
        <row r="19">
          <cell r="D19" t="str">
            <v xml:space="preserve"> 2.1. Materiais Descartáveis/Materiais de Penso </v>
          </cell>
          <cell r="N19">
            <v>100</v>
          </cell>
        </row>
        <row r="20">
          <cell r="D20" t="str">
            <v xml:space="preserve"> 2.1. Materiais Descartáveis/Materiais de Penso </v>
          </cell>
          <cell r="N20">
            <v>398</v>
          </cell>
        </row>
        <row r="21">
          <cell r="D21" t="str">
            <v xml:space="preserve"> 2.1. Materiais Descartáveis/Materiais de Penso </v>
          </cell>
          <cell r="N21">
            <v>344.8</v>
          </cell>
        </row>
        <row r="22">
          <cell r="D22" t="str">
            <v xml:space="preserve"> 2.1. Materiais Descartáveis/Materiais de Penso </v>
          </cell>
          <cell r="N22">
            <v>2847</v>
          </cell>
        </row>
        <row r="23">
          <cell r="D23" t="str">
            <v xml:space="preserve"> 2.4. Gases Medicinais </v>
          </cell>
          <cell r="N23">
            <v>107.69</v>
          </cell>
        </row>
        <row r="24">
          <cell r="D24" t="str">
            <v xml:space="preserve"> 2.4. Gases Medicinais </v>
          </cell>
          <cell r="N24">
            <v>114.05</v>
          </cell>
        </row>
        <row r="25">
          <cell r="D25" t="str">
            <v xml:space="preserve"> 2.4. Gases Medicinais </v>
          </cell>
          <cell r="N25">
            <v>57.02</v>
          </cell>
        </row>
        <row r="26">
          <cell r="D26" t="str">
            <v xml:space="preserve"> 2.4. Gases Medicinais </v>
          </cell>
          <cell r="N26">
            <v>164.71</v>
          </cell>
        </row>
        <row r="27">
          <cell r="D27" t="str">
            <v xml:space="preserve"> 2.8. Outras Despesas com Insumos Assistenciais </v>
          </cell>
          <cell r="N27">
            <v>1655</v>
          </cell>
        </row>
        <row r="28">
          <cell r="D28" t="str">
            <v xml:space="preserve"> 3.1. Material de Higienização e Limpeza </v>
          </cell>
          <cell r="N28">
            <v>118.6</v>
          </cell>
        </row>
        <row r="29">
          <cell r="D29" t="str">
            <v xml:space="preserve"> 3.1. Material de Higienização e Limpeza </v>
          </cell>
          <cell r="N29">
            <v>772.86</v>
          </cell>
        </row>
        <row r="30">
          <cell r="D30" t="str">
            <v xml:space="preserve"> 3.1. Material de Higienização e Limpeza </v>
          </cell>
          <cell r="N30">
            <v>458.4</v>
          </cell>
        </row>
        <row r="31">
          <cell r="D31" t="str">
            <v xml:space="preserve"> 3.1. Material de Higienização e Limpeza </v>
          </cell>
          <cell r="N31">
            <v>261.52</v>
          </cell>
        </row>
        <row r="32">
          <cell r="D32" t="str">
            <v xml:space="preserve"> 3.1. Material de Higienização e Limpeza </v>
          </cell>
          <cell r="N32">
            <v>790</v>
          </cell>
        </row>
        <row r="33">
          <cell r="D33" t="str">
            <v xml:space="preserve"> 3.1. Material de Higienização e Limpeza </v>
          </cell>
          <cell r="N33">
            <v>120.4</v>
          </cell>
        </row>
        <row r="34">
          <cell r="D34" t="str">
            <v xml:space="preserve"> 3.1. Material de Higienização e Limpeza </v>
          </cell>
          <cell r="N34">
            <v>328.2</v>
          </cell>
        </row>
        <row r="35">
          <cell r="D35" t="str">
            <v xml:space="preserve"> 3.1. Material de Higienização e Limpeza </v>
          </cell>
          <cell r="N35">
            <v>534</v>
          </cell>
        </row>
        <row r="36">
          <cell r="D36" t="str">
            <v xml:space="preserve"> 3.1. Material de Higienização e Limpeza </v>
          </cell>
          <cell r="N36">
            <v>856.4</v>
          </cell>
        </row>
        <row r="37">
          <cell r="D37" t="str">
            <v xml:space="preserve"> 3.2. Material/Gêneros Alimentícios </v>
          </cell>
          <cell r="N37">
            <v>91.4</v>
          </cell>
        </row>
        <row r="38">
          <cell r="D38" t="str">
            <v xml:space="preserve"> 3.2. Material/Gêneros Alimentícios </v>
          </cell>
          <cell r="N38">
            <v>108.1</v>
          </cell>
        </row>
        <row r="39">
          <cell r="D39" t="str">
            <v xml:space="preserve"> 3.2. Material/Gêneros Alimentícios </v>
          </cell>
          <cell r="N39">
            <v>266.38</v>
          </cell>
        </row>
        <row r="40">
          <cell r="D40" t="str">
            <v xml:space="preserve"> 3.2. Material/Gêneros Alimentícios </v>
          </cell>
          <cell r="N40">
            <v>198</v>
          </cell>
        </row>
        <row r="41">
          <cell r="D41" t="str">
            <v xml:space="preserve"> 3.2. Material/Gêneros Alimentícios </v>
          </cell>
          <cell r="N41">
            <v>282</v>
          </cell>
        </row>
        <row r="42">
          <cell r="D42" t="str">
            <v xml:space="preserve"> 3.2. Material/Gêneros Alimentícios </v>
          </cell>
          <cell r="N42">
            <v>46.05</v>
          </cell>
        </row>
        <row r="43">
          <cell r="D43" t="str">
            <v xml:space="preserve"> 3.3. Material Expediente </v>
          </cell>
          <cell r="N43">
            <v>277.10000000000002</v>
          </cell>
        </row>
        <row r="44">
          <cell r="D44" t="str">
            <v xml:space="preserve"> 3.3. Material Expediente </v>
          </cell>
          <cell r="N44">
            <v>1800</v>
          </cell>
        </row>
        <row r="45">
          <cell r="D45" t="str">
            <v xml:space="preserve"> 3.3. Material Expediente </v>
          </cell>
          <cell r="N45">
            <v>341</v>
          </cell>
        </row>
        <row r="46">
          <cell r="D46" t="str">
            <v xml:space="preserve">3.6.1. Manutenção de Bem Imóvel </v>
          </cell>
          <cell r="N46">
            <v>436.47</v>
          </cell>
        </row>
        <row r="47">
          <cell r="D47" t="str">
            <v xml:space="preserve">3.6.1. Manutenção de Bem Imóvel </v>
          </cell>
          <cell r="N47">
            <v>128.13</v>
          </cell>
        </row>
        <row r="48">
          <cell r="D48" t="str">
            <v xml:space="preserve">3.6.1. Manutenção de Bem Imóvel </v>
          </cell>
          <cell r="N48">
            <v>164.69</v>
          </cell>
        </row>
        <row r="49">
          <cell r="D49" t="str">
            <v xml:space="preserve">3.6.2.1. Suprimentos de Informática </v>
          </cell>
          <cell r="N49">
            <v>119</v>
          </cell>
        </row>
        <row r="50">
          <cell r="D50" t="str">
            <v>4.3.1. Taxa de Manutenção de Conta</v>
          </cell>
          <cell r="N50">
            <v>273</v>
          </cell>
        </row>
        <row r="51">
          <cell r="D51" t="str">
            <v>4.3.2. Tarifas</v>
          </cell>
          <cell r="N51">
            <v>483.63</v>
          </cell>
        </row>
        <row r="52">
          <cell r="D52" t="str">
            <v>5.1.1. Telefonia Móvel</v>
          </cell>
          <cell r="N52">
            <v>240.9</v>
          </cell>
        </row>
        <row r="53">
          <cell r="D53" t="str">
            <v>5.1.2. Telefonia Fixa/Internet</v>
          </cell>
          <cell r="N53">
            <v>92.88</v>
          </cell>
        </row>
        <row r="54">
          <cell r="D54" t="str">
            <v>5.1.2. Telefonia Fixa/Internet</v>
          </cell>
          <cell r="N54">
            <v>854.71</v>
          </cell>
        </row>
        <row r="55">
          <cell r="D55" t="str">
            <v>5.1.2. Telefonia Fixa/Internet</v>
          </cell>
          <cell r="N55">
            <v>342</v>
          </cell>
        </row>
        <row r="56">
          <cell r="D56" t="str">
            <v>5.1.2. Telefonia Fixa/Internet</v>
          </cell>
          <cell r="N56">
            <v>558</v>
          </cell>
        </row>
        <row r="57">
          <cell r="D57" t="str">
            <v>5.1.2. Telefonia Fixa/Internet</v>
          </cell>
          <cell r="N57">
            <v>1000</v>
          </cell>
        </row>
        <row r="58">
          <cell r="D58" t="str">
            <v>5.2. Água</v>
          </cell>
          <cell r="N58">
            <v>803.65</v>
          </cell>
        </row>
        <row r="59">
          <cell r="D59" t="str">
            <v>5.3. Energia Elétrica</v>
          </cell>
          <cell r="N59">
            <v>9559.9699999999993</v>
          </cell>
        </row>
        <row r="60">
          <cell r="D60" t="str">
            <v>5.4.3. Locação de Máquinas e Equipamentos (Pessoa Jurídica)</v>
          </cell>
          <cell r="N60">
            <v>9619</v>
          </cell>
        </row>
        <row r="61">
          <cell r="D61" t="str">
            <v>5.4.3. Locação de Máquinas e Equipamentos (Pessoa Jurídica)</v>
          </cell>
          <cell r="N61">
            <v>1618.8</v>
          </cell>
        </row>
        <row r="62">
          <cell r="D62" t="str">
            <v>5.4.3. Locação de Máquinas e Equipamentos (Pessoa Jurídica)</v>
          </cell>
          <cell r="N62">
            <v>410</v>
          </cell>
        </row>
        <row r="63">
          <cell r="D63" t="str">
            <v>5.4.3. Locação de Máquinas e Equipamentos (Pessoa Jurídica)</v>
          </cell>
          <cell r="N63">
            <v>700</v>
          </cell>
        </row>
        <row r="64">
          <cell r="D64" t="str">
            <v>5.4.3. Locação de Máquinas e Equipamentos (Pessoa Jurídica)</v>
          </cell>
          <cell r="N64">
            <v>1220</v>
          </cell>
        </row>
        <row r="65">
          <cell r="D65" t="str">
            <v>5.4.3. Locação de Máquinas e Equipamentos (Pessoa Jurídica)</v>
          </cell>
          <cell r="N65">
            <v>110</v>
          </cell>
        </row>
        <row r="66">
          <cell r="D66" t="str">
            <v>5.7.2. Outras Despesas Gerais (Pessoa Juridica)</v>
          </cell>
          <cell r="N66">
            <v>0.89</v>
          </cell>
        </row>
        <row r="67">
          <cell r="D67" t="str">
            <v>5.7.2. Outras Despesas Gerais (Pessoa Juridica)</v>
          </cell>
          <cell r="N67">
            <v>0.41</v>
          </cell>
        </row>
        <row r="68">
          <cell r="D68" t="str">
            <v>5.7.2. Outras Despesas Gerais (Pessoa Juridica)</v>
          </cell>
          <cell r="N68">
            <v>17.87</v>
          </cell>
        </row>
        <row r="69">
          <cell r="D69" t="str">
            <v>5.7.2. Outras Despesas Gerais (Pessoa Juridica)</v>
          </cell>
          <cell r="N69">
            <v>18.899999999999999</v>
          </cell>
        </row>
        <row r="70">
          <cell r="D70" t="str">
            <v>5.7.2. Outras Despesas Gerais (Pessoa Juridica)</v>
          </cell>
          <cell r="N70">
            <v>22.87</v>
          </cell>
        </row>
        <row r="71">
          <cell r="D71" t="str">
            <v>5.7.2. Outras Despesas Gerais (Pessoa Juridica)</v>
          </cell>
          <cell r="N71">
            <v>483.99</v>
          </cell>
        </row>
        <row r="72">
          <cell r="D72" t="str">
            <v>6.1.1.1. Médicos</v>
          </cell>
          <cell r="N72">
            <v>5250</v>
          </cell>
        </row>
        <row r="73">
          <cell r="D73" t="str">
            <v>6.1.1.3. Laboratório</v>
          </cell>
          <cell r="N73">
            <v>50104.3</v>
          </cell>
        </row>
        <row r="74">
          <cell r="D74" t="str">
            <v>6.3.1.2. Coleta de Lixo Hospitalar</v>
          </cell>
          <cell r="N74">
            <v>231.81</v>
          </cell>
        </row>
        <row r="75">
          <cell r="D75" t="str">
            <v>6.3.1.3. Manutenção/Aluguel/Uso de Sistemas ou Softwares</v>
          </cell>
          <cell r="N75">
            <v>596.66</v>
          </cell>
        </row>
        <row r="76">
          <cell r="D76" t="str">
            <v>6.3.1.3. Manutenção/Aluguel/Uso de Sistemas ou Softwares</v>
          </cell>
          <cell r="N76">
            <v>500</v>
          </cell>
        </row>
        <row r="77">
          <cell r="D77" t="str">
            <v>6.3.1.3. Manutenção/Aluguel/Uso de Sistemas ou Softwares</v>
          </cell>
          <cell r="N77">
            <v>1200</v>
          </cell>
        </row>
        <row r="78">
          <cell r="D78" t="str">
            <v>6.3.1.3. Manutenção/Aluguel/Uso de Sistemas ou Softwares</v>
          </cell>
          <cell r="N78">
            <v>8811.8799999999992</v>
          </cell>
        </row>
        <row r="79">
          <cell r="D79" t="str">
            <v>6.3.1.3. Manutenção/Aluguel/Uso de Sistemas ou Softwares</v>
          </cell>
          <cell r="N79">
            <v>850</v>
          </cell>
        </row>
        <row r="80">
          <cell r="D80" t="str">
            <v>6.3.1.3. Manutenção/Aluguel/Uso de Sistemas ou Softwares</v>
          </cell>
          <cell r="N80">
            <v>900</v>
          </cell>
        </row>
        <row r="81">
          <cell r="D81" t="str">
            <v>6.3.1.7. Dedetização</v>
          </cell>
          <cell r="N81">
            <v>280</v>
          </cell>
        </row>
        <row r="82">
          <cell r="D82" t="str">
            <v>6.3.1.9. Outras Pessoas Jurídicas</v>
          </cell>
          <cell r="N82">
            <v>1600</v>
          </cell>
        </row>
        <row r="83">
          <cell r="D83" t="str">
            <v>6.3.1.9. Outras Pessoas Jurídicas</v>
          </cell>
          <cell r="N83">
            <v>372.71</v>
          </cell>
        </row>
        <row r="84">
          <cell r="D84" t="str">
            <v>7.1.1.2. Equipamentos de Informática</v>
          </cell>
          <cell r="N84">
            <v>650</v>
          </cell>
        </row>
        <row r="85">
          <cell r="D85" t="str">
            <v>7.2.1.1. Equipamentos Médico-Hospitalar</v>
          </cell>
          <cell r="N85">
            <v>4500</v>
          </cell>
        </row>
        <row r="86">
          <cell r="D86" t="str">
            <v>7.2.1.3. Engenharia Clínica</v>
          </cell>
          <cell r="N86">
            <v>5100</v>
          </cell>
        </row>
        <row r="87">
          <cell r="D87" t="str">
            <v>7.2.1.4. Outros Reparos e Manutenção de Máquinas e Equipamentos</v>
          </cell>
          <cell r="N87">
            <v>12300</v>
          </cell>
        </row>
        <row r="88">
          <cell r="D88" t="str">
            <v>11.6.1.2.1. Médicos</v>
          </cell>
          <cell r="N88">
            <v>6790</v>
          </cell>
        </row>
        <row r="89">
          <cell r="D89" t="str">
            <v>6.1.2.2. Outros profissionais de saúde</v>
          </cell>
          <cell r="N89">
            <v>2372</v>
          </cell>
        </row>
        <row r="90">
          <cell r="D90" t="str">
            <v>6.1.2.2. Outros profissionais de saúde</v>
          </cell>
          <cell r="N90">
            <v>1452.12</v>
          </cell>
        </row>
        <row r="91">
          <cell r="D91" t="str">
            <v>6.1.2.2. Outros profissionais de saúde</v>
          </cell>
          <cell r="N91">
            <v>5032.67</v>
          </cell>
        </row>
        <row r="102">
          <cell r="Q102">
            <v>6790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573868.82000000018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146360.42000000001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768F8-D23D-46FB-BBE8-347D80D4EC19}">
  <sheetPr>
    <tabColor rgb="FFFFFF00"/>
  </sheetPr>
  <dimension ref="A1:BB493"/>
  <sheetViews>
    <sheetView showGridLines="0" tabSelected="1" view="pageBreakPreview" topLeftCell="C1" zoomScale="90" zoomScaleNormal="90" zoomScaleSheetLayoutView="90" workbookViewId="0">
      <selection activeCell="F265" sqref="F265:G265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2" t="s">
        <v>402</v>
      </c>
      <c r="F4" s="191">
        <v>44378</v>
      </c>
      <c r="G4" s="190">
        <v>5</v>
      </c>
      <c r="H4" s="2"/>
      <c r="I4" s="187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9"/>
      <c r="F5" s="188"/>
      <c r="G5" s="188"/>
      <c r="H5" s="2"/>
      <c r="I5" s="187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6" t="s">
        <v>78</v>
      </c>
      <c r="F6" s="185" t="s">
        <v>398</v>
      </c>
      <c r="G6" s="184" t="s">
        <v>0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3" t="s">
        <v>397</v>
      </c>
      <c r="D7" s="19"/>
      <c r="E7" s="182" t="s">
        <v>396</v>
      </c>
      <c r="F7" s="181" t="s">
        <v>395</v>
      </c>
      <c r="G7" s="180">
        <f>IFERROR(VLOOKUP($C$7,'[1]DADOS (OCULTAR)'!$P$3:$R$56,3,0),"")</f>
        <v>10894988000567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9" t="str">
        <f>IFERROR(VLOOKUP($C$7,'[1]DADOS (OCULTAR)'!$P$3:$R$56,2,0),"")</f>
        <v>Sociedade Pernambucana de Combate ao Cânce - HCP GESTÃO</v>
      </c>
      <c r="D8" s="21"/>
      <c r="E8" s="27"/>
      <c r="F8" s="178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7" t="s">
        <v>11</v>
      </c>
      <c r="D9" s="25"/>
      <c r="E9" s="25"/>
      <c r="F9" s="176" t="s">
        <v>393</v>
      </c>
      <c r="G9" s="175" t="str">
        <f>IFERROR(VLOOKUP(C7,'[1]DADOS (OCULTAR)'!P3:S56,4,0),"")</f>
        <v>Julho/2016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4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455207.92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3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455207.92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v>4.74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/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2" t="s">
        <v>377</v>
      </c>
      <c r="D24" s="21"/>
      <c r="E24" s="27"/>
      <c r="F24" s="171">
        <f>SUM(F18:G23)</f>
        <v>4.74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455212.66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70"/>
      <c r="D26" s="67"/>
      <c r="E26" s="67"/>
      <c r="F26" s="169"/>
      <c r="G26" s="168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7" t="s">
        <v>374</v>
      </c>
      <c r="D28" s="21"/>
      <c r="E28" s="27"/>
      <c r="F28" s="166">
        <f>F29+SUM(F35:F38)</f>
        <v>315827.73920000007</v>
      </c>
      <c r="G28" s="27"/>
      <c r="H28" s="40"/>
      <c r="I28" s="159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1"/>
      <c r="B29" s="5"/>
      <c r="C29" s="165" t="s">
        <v>373</v>
      </c>
      <c r="D29" s="21"/>
      <c r="E29" s="27"/>
      <c r="F29" s="164">
        <f>F30+F33+F34</f>
        <v>227437.47000000003</v>
      </c>
      <c r="G29" s="27"/>
      <c r="H29" s="40"/>
      <c r="I29" s="159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3" t="s">
        <v>372</v>
      </c>
      <c r="D30" s="21"/>
      <c r="E30" s="27"/>
      <c r="F30" s="162">
        <f>F31+F32</f>
        <v>132065.54999999999</v>
      </c>
      <c r="G30" s="27"/>
      <c r="H30" s="40"/>
      <c r="I30" s="159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1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82429.25</v>
      </c>
      <c r="G31" s="27"/>
      <c r="H31" s="40" t="s">
        <v>362</v>
      </c>
      <c r="I31" s="159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1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49636.299999999996</v>
      </c>
      <c r="G32" s="27"/>
      <c r="H32" s="40" t="s">
        <v>362</v>
      </c>
      <c r="I32" s="159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1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9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1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95371.920000000027</v>
      </c>
      <c r="G34" s="27"/>
      <c r="H34" s="40" t="s">
        <v>362</v>
      </c>
      <c r="I34" s="159"/>
      <c r="J34" s="123"/>
      <c r="K34" s="123"/>
      <c r="L34" s="1"/>
      <c r="M34" s="160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17400.46</v>
      </c>
      <c r="G35" s="27"/>
      <c r="H35" s="40" t="s">
        <v>339</v>
      </c>
      <c r="I35" s="159"/>
      <c r="J35" s="123"/>
      <c r="K35" s="123"/>
      <c r="L35" s="160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>
        <f>IF(G6="SIM","",'[1]MEM.CÁLC.FP.'!$D$97)</f>
        <v>2183.5899999999997</v>
      </c>
      <c r="G36" s="27"/>
      <c r="H36" s="40" t="s">
        <v>339</v>
      </c>
      <c r="I36" s="159"/>
      <c r="J36" s="123"/>
      <c r="K36" s="123"/>
      <c r="L36" s="160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19011.400000000001</v>
      </c>
      <c r="G37" s="27"/>
      <c r="H37" s="40" t="s">
        <v>339</v>
      </c>
      <c r="I37" s="159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49794.819200000005</v>
      </c>
      <c r="G38" s="27"/>
      <c r="H38" s="40"/>
      <c r="I38" s="159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8" t="s">
        <v>355</v>
      </c>
      <c r="D39" s="21"/>
      <c r="E39" s="27"/>
      <c r="F39" s="126">
        <f>SUM(F40:G42)</f>
        <v>45468.866400000006</v>
      </c>
      <c r="G39" s="27"/>
      <c r="H39" s="40"/>
      <c r="I39" s="157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41714.58</v>
      </c>
      <c r="G40" s="27"/>
      <c r="H40" s="40" t="s">
        <v>339</v>
      </c>
      <c r="I40" s="157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3337.1664000000001</v>
      </c>
      <c r="G41" s="27"/>
      <c r="H41" s="40" t="s">
        <v>339</v>
      </c>
      <c r="I41" s="157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>
        <f>IF(G6="SIM","",SUM('[1]MEM.CÁLC.FP.'!G6:G7))</f>
        <v>417.12</v>
      </c>
      <c r="G42" s="27"/>
      <c r="H42" s="40" t="s">
        <v>339</v>
      </c>
      <c r="I42" s="157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2257.3727999999996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2090.16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167.21279999999999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>
        <f>IF(G6="SIM","",SUM('[1]MEM.CÁLC.FP.'!G9:G10))</f>
        <v>0</v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2068.58</v>
      </c>
      <c r="G47" s="27"/>
      <c r="H47" s="40"/>
      <c r="I47" s="157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1737.27</v>
      </c>
      <c r="G48" s="27"/>
      <c r="H48" s="40" t="s">
        <v>339</v>
      </c>
      <c r="I48" s="157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0</v>
      </c>
      <c r="G49" s="27"/>
      <c r="H49" s="40" t="s">
        <v>339</v>
      </c>
      <c r="I49" s="157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>
        <f>IF(G6="SIM","",SUM('[1]MEM.CÁLC.FP.'!G12:G15))</f>
        <v>36.81</v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294.5</v>
      </c>
      <c r="G51" s="27"/>
      <c r="H51" s="40" t="s">
        <v>339</v>
      </c>
      <c r="I51" s="157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24745.78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15462.14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1301.8499999999999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/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433.98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6"/>
      <c r="G59" s="156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155">
        <v>7547.81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8188.6500000000005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2006.27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1438.64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1541.13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0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2722.9900000000002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2555.61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167.38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119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>
        <v>0</v>
      </c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>
        <v>0</v>
      </c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48.38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479.62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/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756.63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0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0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0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756.63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273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483.63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44378</v>
      </c>
      <c r="G92" s="144">
        <f>IF(G4=0,"",G4)</f>
        <v>5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UPAE- ARRUDA - Deputado Antônio Luiz Filho</v>
      </c>
      <c r="D95" s="27"/>
      <c r="E95" s="141" t="str">
        <f>IF(E7=0,"",E7)</f>
        <v xml:space="preserve">ADRIANA BEZERRA 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27674.84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3088.4900000000002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240.9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2847.59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803.65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9559.9699999999993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13677.8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13677.8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0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0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544.93000000000006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544.93000000000006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79554.149999999994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64211.090000000004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55354.3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5250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50104.3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0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8856.7900000000009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8856.7900000000009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15343.059999999998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15343.059999999998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0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0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231.81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12858.539999999999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0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0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0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280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0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1972.71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22550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650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650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0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650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21900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21900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4500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5100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12300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6790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486087.78920000012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-30875.129200000141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F262-F263-F264-F265</f>
        <v>-5959.5092000000077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480128.28000000009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-24915.620000000134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2.197802197802198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44378</v>
      </c>
      <c r="G192" s="109">
        <f>IF(G4=0,"",G4)</f>
        <v>5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UPAE- ARRUDA - Deputado Antônio Luiz Filho</v>
      </c>
      <c r="D195" s="27"/>
      <c r="E195" s="101" t="str">
        <f>IF(E7=0,"",E7)</f>
        <v xml:space="preserve">ADRIANA BEZERRA 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/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10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573868.82000000018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v>573868.81999999995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9.9999999997671694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3629.2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v>100897.78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146360.42000000001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4.74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v>1.3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49095.280000000006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49105.279999999773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36963.21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38675.930000000015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75639.140000000014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v>4109.33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v>294.51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/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4403.84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143942.32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268075.78000000003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40816.68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1700.08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454534.86000000004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458938.70000000007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84486.76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v>43835.31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45468.866400000006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2257.3727999999996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2068.58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78527.25079999998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/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0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4gSKfQx/Dz/vlFFb9swc7syMzVpPoOe1a6QIt8PXx2p/WEoopLROsXjfoJ8Fb8Noqlp+cZGvZnXV9f2FGOfSkg==" saltValue="vIRocS0+oUaS7+Hzv+Gonw==" spinCount="100000" sheet="1" objects="1" scenarios="1"/>
  <mergeCells count="510">
    <mergeCell ref="F162:G162"/>
    <mergeCell ref="F163:G163"/>
    <mergeCell ref="F164:G164"/>
    <mergeCell ref="F165:G165"/>
    <mergeCell ref="F166:G166"/>
    <mergeCell ref="F152:G152"/>
    <mergeCell ref="F153:G153"/>
    <mergeCell ref="F154:G154"/>
    <mergeCell ref="F155:G155"/>
    <mergeCell ref="F156:G156"/>
    <mergeCell ref="F147:G147"/>
    <mergeCell ref="F148:G148"/>
    <mergeCell ref="F149:G149"/>
    <mergeCell ref="F150:G150"/>
    <mergeCell ref="F151:G151"/>
    <mergeCell ref="F161:G161"/>
    <mergeCell ref="F157:G157"/>
    <mergeCell ref="F158:G158"/>
    <mergeCell ref="F159:G159"/>
    <mergeCell ref="F160:G160"/>
    <mergeCell ref="F141:G141"/>
    <mergeCell ref="F142:G142"/>
    <mergeCell ref="F143:G143"/>
    <mergeCell ref="F144:G144"/>
    <mergeCell ref="F145:G145"/>
    <mergeCell ref="F146:G146"/>
    <mergeCell ref="F135:G135"/>
    <mergeCell ref="F136:G136"/>
    <mergeCell ref="F137:G137"/>
    <mergeCell ref="F138:G138"/>
    <mergeCell ref="F139:G139"/>
    <mergeCell ref="F140:G140"/>
    <mergeCell ref="F129:G129"/>
    <mergeCell ref="F130:G130"/>
    <mergeCell ref="F131:G131"/>
    <mergeCell ref="F132:G132"/>
    <mergeCell ref="F133:G133"/>
    <mergeCell ref="F134:G134"/>
    <mergeCell ref="F123:G123"/>
    <mergeCell ref="F124:G124"/>
    <mergeCell ref="F125:G125"/>
    <mergeCell ref="F126:G126"/>
    <mergeCell ref="F127:G127"/>
    <mergeCell ref="F128:G128"/>
    <mergeCell ref="F117:G117"/>
    <mergeCell ref="F118:G118"/>
    <mergeCell ref="F119:G119"/>
    <mergeCell ref="F120:G120"/>
    <mergeCell ref="F121:G121"/>
    <mergeCell ref="F122:G122"/>
    <mergeCell ref="C111:E111"/>
    <mergeCell ref="F112:G112"/>
    <mergeCell ref="F113:G113"/>
    <mergeCell ref="F114:G114"/>
    <mergeCell ref="F115:G115"/>
    <mergeCell ref="F116:G116"/>
    <mergeCell ref="F107:G107"/>
    <mergeCell ref="F108:G108"/>
    <mergeCell ref="F109:G109"/>
    <mergeCell ref="F110:G110"/>
    <mergeCell ref="F111:G111"/>
    <mergeCell ref="C106:E106"/>
    <mergeCell ref="C107:E107"/>
    <mergeCell ref="C108:E108"/>
    <mergeCell ref="C109:E109"/>
    <mergeCell ref="C110:E110"/>
    <mergeCell ref="F92:F93"/>
    <mergeCell ref="G92:G93"/>
    <mergeCell ref="D91:E91"/>
    <mergeCell ref="F99:G99"/>
    <mergeCell ref="F100:G100"/>
    <mergeCell ref="C99:E99"/>
    <mergeCell ref="C100:E100"/>
    <mergeCell ref="D92:E92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70:G70"/>
    <mergeCell ref="C94:D94"/>
    <mergeCell ref="C95:D95"/>
    <mergeCell ref="C96:E96"/>
    <mergeCell ref="C97:E97"/>
    <mergeCell ref="C98:E98"/>
    <mergeCell ref="F97:G97"/>
    <mergeCell ref="F98:G98"/>
    <mergeCell ref="D89:E89"/>
    <mergeCell ref="D90:E90"/>
    <mergeCell ref="C60:E60"/>
    <mergeCell ref="C79:E79"/>
    <mergeCell ref="C84:E84"/>
    <mergeCell ref="F84:G84"/>
    <mergeCell ref="C83:E83"/>
    <mergeCell ref="C68:E68"/>
    <mergeCell ref="F68:G68"/>
    <mergeCell ref="C69:E69"/>
    <mergeCell ref="F69:G69"/>
    <mergeCell ref="C70:E70"/>
    <mergeCell ref="F53:G53"/>
    <mergeCell ref="C53:E53"/>
    <mergeCell ref="C54:E54"/>
    <mergeCell ref="F54:G54"/>
    <mergeCell ref="F58:G58"/>
    <mergeCell ref="C59:E59"/>
    <mergeCell ref="C50:E50"/>
    <mergeCell ref="F50:G50"/>
    <mergeCell ref="C51:E51"/>
    <mergeCell ref="F51:G51"/>
    <mergeCell ref="C52:E52"/>
    <mergeCell ref="F52:G52"/>
    <mergeCell ref="F79:G79"/>
    <mergeCell ref="C80:E80"/>
    <mergeCell ref="F80:G80"/>
    <mergeCell ref="F81:G81"/>
    <mergeCell ref="C81:E81"/>
    <mergeCell ref="C82:E82"/>
    <mergeCell ref="F82:G82"/>
    <mergeCell ref="F83:G83"/>
    <mergeCell ref="C74:E74"/>
    <mergeCell ref="C75:E75"/>
    <mergeCell ref="F75:G75"/>
    <mergeCell ref="C76:E76"/>
    <mergeCell ref="F76:G76"/>
    <mergeCell ref="C77:E77"/>
    <mergeCell ref="F77:G77"/>
    <mergeCell ref="C78:E78"/>
    <mergeCell ref="F78:G78"/>
    <mergeCell ref="F67:G67"/>
    <mergeCell ref="C67:E67"/>
    <mergeCell ref="C55:E55"/>
    <mergeCell ref="F55:G55"/>
    <mergeCell ref="C56:E56"/>
    <mergeCell ref="F56:G56"/>
    <mergeCell ref="C57:E57"/>
    <mergeCell ref="F57:G57"/>
    <mergeCell ref="C58:E58"/>
    <mergeCell ref="F60:G60"/>
    <mergeCell ref="C64:E64"/>
    <mergeCell ref="F64:G64"/>
    <mergeCell ref="C65:E65"/>
    <mergeCell ref="F65:G65"/>
    <mergeCell ref="C66:E66"/>
    <mergeCell ref="F66:G66"/>
    <mergeCell ref="C61:E61"/>
    <mergeCell ref="F61:G61"/>
    <mergeCell ref="C62:E62"/>
    <mergeCell ref="F62:G62"/>
    <mergeCell ref="C63:E63"/>
    <mergeCell ref="F63:G63"/>
    <mergeCell ref="C71:E71"/>
    <mergeCell ref="F71:G71"/>
    <mergeCell ref="C72:E72"/>
    <mergeCell ref="F72:G72"/>
    <mergeCell ref="C73:E73"/>
    <mergeCell ref="F73:G73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F46:G46"/>
    <mergeCell ref="C46:E46"/>
    <mergeCell ref="C41:E41"/>
    <mergeCell ref="F41:G41"/>
    <mergeCell ref="C42:E42"/>
    <mergeCell ref="F42:G42"/>
    <mergeCell ref="C43:E43"/>
    <mergeCell ref="F43:G43"/>
    <mergeCell ref="C38:E38"/>
    <mergeCell ref="F38:G38"/>
    <mergeCell ref="F39:G39"/>
    <mergeCell ref="C39:E39"/>
    <mergeCell ref="C40:E40"/>
    <mergeCell ref="F40:G40"/>
    <mergeCell ref="C35:E35"/>
    <mergeCell ref="F35:G35"/>
    <mergeCell ref="C36:E36"/>
    <mergeCell ref="F36:G36"/>
    <mergeCell ref="C37:E37"/>
    <mergeCell ref="F37:G37"/>
    <mergeCell ref="F32:G32"/>
    <mergeCell ref="C32:E32"/>
    <mergeCell ref="C33:E33"/>
    <mergeCell ref="F33:G33"/>
    <mergeCell ref="C34:E34"/>
    <mergeCell ref="F34:G34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F21:G21"/>
    <mergeCell ref="C21:E21"/>
    <mergeCell ref="C16:E16"/>
    <mergeCell ref="F16:G16"/>
    <mergeCell ref="C17:E17"/>
    <mergeCell ref="F17:G17"/>
    <mergeCell ref="C18:E18"/>
    <mergeCell ref="F18:G18"/>
    <mergeCell ref="C13:E13"/>
    <mergeCell ref="F13:G13"/>
    <mergeCell ref="F14:G14"/>
    <mergeCell ref="C14:E14"/>
    <mergeCell ref="C15:E15"/>
    <mergeCell ref="F15:G15"/>
    <mergeCell ref="C10:E10"/>
    <mergeCell ref="F10:G10"/>
    <mergeCell ref="C11:E11"/>
    <mergeCell ref="F11:G11"/>
    <mergeCell ref="C12:E12"/>
    <mergeCell ref="F12:G12"/>
    <mergeCell ref="D3:E3"/>
    <mergeCell ref="C6:D6"/>
    <mergeCell ref="C7:D7"/>
    <mergeCell ref="C8:E8"/>
    <mergeCell ref="F8:G8"/>
    <mergeCell ref="C9:E9"/>
    <mergeCell ref="C105:E105"/>
    <mergeCell ref="F104:G104"/>
    <mergeCell ref="F105:G105"/>
    <mergeCell ref="F106:G106"/>
    <mergeCell ref="C1:C4"/>
    <mergeCell ref="D1:E1"/>
    <mergeCell ref="F1:G1"/>
    <mergeCell ref="D2:E2"/>
    <mergeCell ref="F2:F3"/>
    <mergeCell ref="G2:G3"/>
    <mergeCell ref="F102:G102"/>
    <mergeCell ref="F103:G103"/>
    <mergeCell ref="C101:E101"/>
    <mergeCell ref="C102:E102"/>
    <mergeCell ref="C103:E103"/>
    <mergeCell ref="C104:E104"/>
    <mergeCell ref="F244:G244"/>
    <mergeCell ref="F4:F5"/>
    <mergeCell ref="G4:G5"/>
    <mergeCell ref="I4:J4"/>
    <mergeCell ref="I5:J5"/>
    <mergeCell ref="F74:G74"/>
    <mergeCell ref="E94:G94"/>
    <mergeCell ref="E95:G95"/>
    <mergeCell ref="F96:G96"/>
    <mergeCell ref="F101:G101"/>
    <mergeCell ref="F179:G179"/>
    <mergeCell ref="F180:G180"/>
    <mergeCell ref="F181:G181"/>
    <mergeCell ref="F182:G182"/>
    <mergeCell ref="F183:G183"/>
    <mergeCell ref="F184:G184"/>
    <mergeCell ref="F173:G173"/>
    <mergeCell ref="F174:G174"/>
    <mergeCell ref="F175:G175"/>
    <mergeCell ref="F176:G176"/>
    <mergeCell ref="F177:G177"/>
    <mergeCell ref="F178:G178"/>
    <mergeCell ref="F167:G167"/>
    <mergeCell ref="F168:G168"/>
    <mergeCell ref="F169:G169"/>
    <mergeCell ref="F170:G170"/>
    <mergeCell ref="F171:G171"/>
    <mergeCell ref="F172:G172"/>
    <mergeCell ref="F288:G288"/>
    <mergeCell ref="F273:G273"/>
    <mergeCell ref="F274:G274"/>
    <mergeCell ref="F275:G275"/>
    <mergeCell ref="F276:G276"/>
    <mergeCell ref="F277:G277"/>
    <mergeCell ref="F278:G278"/>
    <mergeCell ref="F279:G279"/>
    <mergeCell ref="F272:G272"/>
    <mergeCell ref="F283:G283"/>
    <mergeCell ref="F284:G284"/>
    <mergeCell ref="F285:G285"/>
    <mergeCell ref="F286:G286"/>
    <mergeCell ref="F287:G287"/>
    <mergeCell ref="F264:G264"/>
    <mergeCell ref="F265:G265"/>
    <mergeCell ref="F266:G266"/>
    <mergeCell ref="F269:G269"/>
    <mergeCell ref="F270:G270"/>
    <mergeCell ref="F271:G271"/>
    <mergeCell ref="F255:G255"/>
    <mergeCell ref="F257:G257"/>
    <mergeCell ref="F260:G260"/>
    <mergeCell ref="F261:G261"/>
    <mergeCell ref="F262:G262"/>
    <mergeCell ref="F263:G263"/>
    <mergeCell ref="F247:G247"/>
    <mergeCell ref="F250:G250"/>
    <mergeCell ref="F251:G251"/>
    <mergeCell ref="F252:G252"/>
    <mergeCell ref="F253:G253"/>
    <mergeCell ref="F254:G254"/>
    <mergeCell ref="F230:G230"/>
    <mergeCell ref="C231:G232"/>
    <mergeCell ref="F235:G235"/>
    <mergeCell ref="F236:G236"/>
    <mergeCell ref="F245:G245"/>
    <mergeCell ref="F246:G246"/>
    <mergeCell ref="F237:G237"/>
    <mergeCell ref="F238:G238"/>
    <mergeCell ref="F239:G239"/>
    <mergeCell ref="F243:G243"/>
    <mergeCell ref="F220:G220"/>
    <mergeCell ref="F222:G222"/>
    <mergeCell ref="F226:G226"/>
    <mergeCell ref="F227:G227"/>
    <mergeCell ref="F228:G228"/>
    <mergeCell ref="F229:G229"/>
    <mergeCell ref="C236:E236"/>
    <mergeCell ref="F208:G208"/>
    <mergeCell ref="F209:G209"/>
    <mergeCell ref="F210:G210"/>
    <mergeCell ref="F214:G214"/>
    <mergeCell ref="F215:G215"/>
    <mergeCell ref="F216:G216"/>
    <mergeCell ref="F217:G217"/>
    <mergeCell ref="F218:G218"/>
    <mergeCell ref="F219:G219"/>
    <mergeCell ref="C217:E217"/>
    <mergeCell ref="C218:E218"/>
    <mergeCell ref="C228:D228"/>
    <mergeCell ref="C229:D229"/>
    <mergeCell ref="C230:D230"/>
    <mergeCell ref="C235:E235"/>
    <mergeCell ref="F206:G206"/>
    <mergeCell ref="F207:G207"/>
    <mergeCell ref="C210:E210"/>
    <mergeCell ref="C214:E214"/>
    <mergeCell ref="C215:E215"/>
    <mergeCell ref="C216:E216"/>
    <mergeCell ref="C202:E202"/>
    <mergeCell ref="C226:D226"/>
    <mergeCell ref="C227:D227"/>
    <mergeCell ref="E194:G194"/>
    <mergeCell ref="E195:G195"/>
    <mergeCell ref="F199:G199"/>
    <mergeCell ref="F200:G200"/>
    <mergeCell ref="F201:G201"/>
    <mergeCell ref="F202:G202"/>
    <mergeCell ref="F203:G203"/>
    <mergeCell ref="C194:D194"/>
    <mergeCell ref="C195:D195"/>
    <mergeCell ref="D197:E197"/>
    <mergeCell ref="C199:E199"/>
    <mergeCell ref="C200:E200"/>
    <mergeCell ref="C201:E201"/>
    <mergeCell ref="F189:G189"/>
    <mergeCell ref="F190:F191"/>
    <mergeCell ref="G190:G191"/>
    <mergeCell ref="F192:F193"/>
    <mergeCell ref="G192:G193"/>
    <mergeCell ref="D193:E193"/>
    <mergeCell ref="C182:E182"/>
    <mergeCell ref="C183:E183"/>
    <mergeCell ref="C184:E184"/>
    <mergeCell ref="C189:C192"/>
    <mergeCell ref="D189:E189"/>
    <mergeCell ref="D190:E190"/>
    <mergeCell ref="D191:E191"/>
    <mergeCell ref="D192:E192"/>
    <mergeCell ref="C185:G185"/>
    <mergeCell ref="F187:G187"/>
    <mergeCell ref="C176:E176"/>
    <mergeCell ref="C177:E177"/>
    <mergeCell ref="C178:E178"/>
    <mergeCell ref="C179:E179"/>
    <mergeCell ref="C180:E180"/>
    <mergeCell ref="C181:E181"/>
    <mergeCell ref="C170:E170"/>
    <mergeCell ref="C171:E171"/>
    <mergeCell ref="C172:E172"/>
    <mergeCell ref="C173:E173"/>
    <mergeCell ref="C174:E174"/>
    <mergeCell ref="C175:E175"/>
    <mergeCell ref="C283:E283"/>
    <mergeCell ref="C284:E284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65:E265"/>
    <mergeCell ref="C266:E266"/>
    <mergeCell ref="C269:E269"/>
    <mergeCell ref="C270:E270"/>
    <mergeCell ref="C278:E278"/>
    <mergeCell ref="C279:E279"/>
    <mergeCell ref="C277:E277"/>
    <mergeCell ref="C257:E257"/>
    <mergeCell ref="C260:E260"/>
    <mergeCell ref="C261:E261"/>
    <mergeCell ref="C262:E262"/>
    <mergeCell ref="C263:E263"/>
    <mergeCell ref="C264:E264"/>
    <mergeCell ref="C250:E250"/>
    <mergeCell ref="C251:E251"/>
    <mergeCell ref="C252:E252"/>
    <mergeCell ref="C253:E253"/>
    <mergeCell ref="C254:E254"/>
    <mergeCell ref="C255:E255"/>
    <mergeCell ref="C243:E243"/>
    <mergeCell ref="C244:E244"/>
    <mergeCell ref="C245:E245"/>
    <mergeCell ref="C246:E246"/>
    <mergeCell ref="C247:E247"/>
    <mergeCell ref="C249:D249"/>
    <mergeCell ref="C237:E237"/>
    <mergeCell ref="C238:E238"/>
    <mergeCell ref="C239:E239"/>
    <mergeCell ref="C240:E240"/>
    <mergeCell ref="C241:E241"/>
    <mergeCell ref="C242:D242"/>
    <mergeCell ref="C161:E161"/>
    <mergeCell ref="C162:E162"/>
    <mergeCell ref="C163:E163"/>
    <mergeCell ref="C164:E164"/>
    <mergeCell ref="C165:E165"/>
    <mergeCell ref="C166:E166"/>
    <mergeCell ref="C206:E206"/>
    <mergeCell ref="C207:E207"/>
    <mergeCell ref="C208:E208"/>
    <mergeCell ref="C209:E209"/>
    <mergeCell ref="C155:E155"/>
    <mergeCell ref="C156:E156"/>
    <mergeCell ref="C157:E157"/>
    <mergeCell ref="C158:E158"/>
    <mergeCell ref="C159:E159"/>
    <mergeCell ref="C160:E160"/>
    <mergeCell ref="C149:E149"/>
    <mergeCell ref="C150:E150"/>
    <mergeCell ref="C219:E219"/>
    <mergeCell ref="C220:E220"/>
    <mergeCell ref="C222:E222"/>
    <mergeCell ref="C151:E151"/>
    <mergeCell ref="C152:E152"/>
    <mergeCell ref="C153:E153"/>
    <mergeCell ref="C154:E154"/>
    <mergeCell ref="C203:E203"/>
    <mergeCell ref="C167:E167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36:E136"/>
    <mergeCell ref="C137:E137"/>
    <mergeCell ref="C138:E138"/>
    <mergeCell ref="C139:E139"/>
    <mergeCell ref="C140:E140"/>
    <mergeCell ref="C141:E141"/>
    <mergeCell ref="C130:E130"/>
    <mergeCell ref="C131:E131"/>
    <mergeCell ref="C132:E132"/>
    <mergeCell ref="C133:E133"/>
    <mergeCell ref="C134:E134"/>
    <mergeCell ref="C135:E135"/>
    <mergeCell ref="C124:E124"/>
    <mergeCell ref="C125:E125"/>
    <mergeCell ref="C126:E126"/>
    <mergeCell ref="C127:E127"/>
    <mergeCell ref="C128:E128"/>
    <mergeCell ref="C129:E129"/>
    <mergeCell ref="C118:E118"/>
    <mergeCell ref="C119:E119"/>
    <mergeCell ref="C120:E120"/>
    <mergeCell ref="C121:E121"/>
    <mergeCell ref="C122:E122"/>
    <mergeCell ref="C123:E123"/>
    <mergeCell ref="C112:E112"/>
    <mergeCell ref="C113:E113"/>
    <mergeCell ref="C114:E114"/>
    <mergeCell ref="C115:E115"/>
    <mergeCell ref="C116:E116"/>
    <mergeCell ref="C117:E117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55118110236227" right="0" top="0.15748031496062992" bottom="0" header="0" footer="0"/>
  <pageSetup paperSize="9" scale="48" orientation="portrait" r:id="rId1"/>
  <rowBreaks count="3" manualBreakCount="3">
    <brk id="88" max="6" man="1"/>
    <brk id="188" max="6" man="1"/>
    <brk id="28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2021-09-08T12:29:39Z</dcterms:created>
  <dcterms:modified xsi:type="dcterms:W3CDTF">2021-09-08T12:29:49Z</dcterms:modified>
</cp:coreProperties>
</file>